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47\"/>
    </mc:Choice>
  </mc:AlternateContent>
  <xr:revisionPtr revIDLastSave="0" documentId="13_ncr:1_{8AF7C408-D73F-48F6-82CF-7EB5527AB489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09-02-01" sheetId="3" r:id="rId3"/>
    <sheet name="ОСР 509-09-01" sheetId="4" r:id="rId4"/>
    <sheet name="ОСР 509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42" i="1" l="1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<sst xmlns="http://schemas.openxmlformats.org/spreadsheetml/2006/main" count="229" uniqueCount="140">
  <si>
    <t>СВОДКА ЗАТРАТ</t>
  </si>
  <si>
    <t>P_0547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</si>
  <si>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</si>
  <si>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</si>
  <si>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</si>
  <si>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</si>
  <si>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</si>
  <si>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</si>
  <si>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</si>
  <si>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</si>
  <si>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</si>
  <si>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</si>
  <si>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</si>
  <si>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</si>
  <si>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</si>
  <si>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</si>
  <si>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</si>
  <si>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</si>
  <si>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</si>
  <si>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</si>
  <si>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</si>
  <si>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</si>
  <si>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</si>
  <si>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</si>
  <si>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</si>
  <si>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</si>
  <si>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</si>
  <si>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</si>
  <si>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</si>
  <si>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</si>
  <si>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</si>
  <si>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</si>
  <si>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</si>
  <si>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</si>
  <si>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</si>
  <si>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</si>
  <si>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</si>
  <si>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</si>
  <si>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</si>
  <si>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ОСР-509-01-01</t>
  </si>
  <si>
    <t>"Реконструкция оборудования РУ-6 кВ ТП-236" г. Тольятти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</si>
  <si>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</si>
  <si>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</si>
  <si>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</si>
  <si>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</si>
  <si>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</si>
  <si>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</si>
  <si>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</si>
  <si>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</si>
  <si>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</si>
  <si>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</si>
  <si>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</si>
  <si>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</si>
  <si>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</si>
  <si>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</si>
  <si>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</si>
  <si>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</si>
  <si>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</si>
  <si>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</si>
  <si>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ОСР-509-09-01</t>
  </si>
  <si>
    <t>ПНР "Реконструкция оборудования РУ-6 кВ ТП-236" г. Тольятти Самарская область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</si>
  <si>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</si>
  <si>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</si>
  <si>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</si>
  <si>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</si>
  <si>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</si>
  <si>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</si>
  <si>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</si>
  <si>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</si>
  <si>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</si>
  <si>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</si>
  <si>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</si>
  <si>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</si>
  <si>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ОСР-509-12-01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</si>
  <si>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</si>
  <si>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</si>
  <si>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</si>
  <si>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</si>
  <si>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</si>
  <si>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</si>
  <si>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</si>
  <si>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</si>
  <si>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</si>
  <si>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</si>
  <si>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</si>
  <si>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</si>
  <si>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</si>
  <si>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</si>
  <si>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</si>
  <si>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509-02-01</t>
  </si>
  <si>
    <t>Наименование сметы</t>
  </si>
  <si>
    <t>Реконструкция оборудования РУ-6 кВ ТП-236 г. Тольятти Самарская область</t>
  </si>
  <si>
    <t>Наименование локальных сметных расчетов (смет), затрат</t>
  </si>
  <si>
    <t>ЛС-509-01</t>
  </si>
  <si>
    <t>Электроснабжение РП</t>
  </si>
  <si>
    <t>Итого</t>
  </si>
  <si>
    <t>ОБЪЕКТНЫЙ СМЕТНЫЙ РАСЧЕТ № ОСР 509-09-01</t>
  </si>
  <si>
    <t>ЛС-509-09</t>
  </si>
  <si>
    <t>ПНР</t>
  </si>
  <si>
    <t>ОБЪЕКТНЫЙ СМЕТНЫЙ РАСЧЕТ № ОСР 509-12-01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</si>
  <si>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</si>
  <si>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</si>
  <si>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</si>
  <si>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</si>
  <si>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</si>
  <si>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</si>
  <si>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</si>
  <si>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</si>
  <si>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</si>
  <si>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</si>
  <si>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509-02-01</t>
  </si>
  <si>
    <t>Строительные работы</t>
  </si>
  <si>
    <t>Монтажные работы</t>
  </si>
  <si>
    <t>Оборудование</t>
  </si>
  <si>
    <t>Прочие</t>
  </si>
  <si>
    <t>РП (СП, РТП) на 7 ячеек выключателей или ТП (РТП) с одним трансформатором</t>
  </si>
  <si>
    <t>шт</t>
  </si>
  <si>
    <t>ОСР 509-09-01</t>
  </si>
  <si>
    <t>ОСР 509-12-01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</si>
  <si>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</si>
  <si>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</si>
  <si>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</si>
  <si>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</si>
  <si>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</si>
  <si>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</si>
  <si>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</si>
  <si>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</si>
  <si>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</si>
  <si>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</si>
  <si>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</si>
  <si>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ячейка РУ-6кВ (Камера КСО-366 1,6 тр-р)</t>
  </si>
  <si>
    <t>Комплектная ячейка РУ-6кВ (Камера КСО-366 2,3,4,5 лин.)</t>
  </si>
  <si>
    <t>Шинный мост 6 кВ</t>
  </si>
  <si>
    <t>КП СВЭМ №363 от 05.06.2024</t>
  </si>
  <si>
    <t>КП СВЭМ №363 от 05.06.2024</t>
  </si>
  <si>
    <t>Реконструкция оборудования РУ-0,4 кВ, РУ-6 кВ ЗТП СОЛ 204/2*320 кВА (ТП-45) в части замены выключателей 6 кВ (установка 6шт, демонтаж 9шт.), установка шкафов 0,4кВ (5шт.), установка приборов учета (4 т.у.).</t>
  </si>
  <si>
    <t>Реконструкция оборудования РУ-0,4 кВ, РУ-6 кВ ЗТП СОЛ 204/2*320 кВА (ТП-45) в части замены выключателей 6 кВ (установка 6шт, демонтаж 9шт.), установка шкафов 0,4кВ (5шт.), установка приборов учета (4 т.у.).</t>
  </si>
  <si>
    <t>Реконструкция оборудования РУ-0,4 кВ, РУ-6 кВ ЗТП СОЛ 204/2*320 кВА (ТП-45) в части замены выключателей 6 кВ (установка 6шт, демонтаж 9шт.), установка шкафов 0,4кВ (5шт.), установка приборов учета (4 т.у.).</t>
  </si>
  <si>
    <t>Реконструкция оборудования РУ-0,4 кВ, РУ-6 кВ ЗТП СОЛ 204/2*320 кВА (ТП-45) в части замены выключателей 6 кВ (установка 6шт, демонтаж 9шт.), установка шкафов 0,4кВ (5шт.), установка приборов учета (4 т.у.).</t>
  </si>
  <si>
    <t>Реконструкция оборудования РУ-0,4 кВ, РУ-6 кВ ЗТП СОЛ 204/2*320 кВА (ТП-45) в части замены выключателей 6 кВ (установка 6шт, демонтаж 9шт.), установка шкафов 0,4кВ (5шт.), установка приборов учета (4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</si>
</sst>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6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6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7" zoomScale="90" zoomScaleNormal="90" workbookViewId="0">
      <selection activeCell="B36" sqref="B3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.6640625" customWidth="1"/>
    <col min="9" max="9" width="16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55.5" customHeight="1">
      <c r="A19" s="85" t="s">
        <v>135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ССР!G61*1.2</f>
        <v>4558.1306760076804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4558.1306760076804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759.68844600768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C30*I36</f>
        <v>5287.3964862674702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ССР!D70+ССР!E70</f>
        <v>3501.0926567021902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ССР!F70</f>
        <v>11008.898737482001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(ССР!G66-ССР!G61)*1.2</f>
        <v>685.01129551085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15195.002689695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2532.50044969501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C38*I37</f>
        <v>18405.317404310899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ROUND(C40+C32,5)</f>
        <v>23692.713889999999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8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136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1756.8148192816</v>
      </c>
      <c r="E25" s="41">
        <v>949.58441831369998</v>
      </c>
      <c r="F25" s="41">
        <v>8906.8760011989998</v>
      </c>
      <c r="G25" s="41">
        <v>0</v>
      </c>
      <c r="H25" s="41">
        <v>11613.275238794</v>
      </c>
    </row>
    <row r="26" spans="1:8">
      <c r="A26" s="2"/>
      <c r="B26" s="33"/>
      <c r="C26" s="33" t="s">
        <v>41</v>
      </c>
      <c r="D26" s="41">
        <v>1756.8148192816</v>
      </c>
      <c r="E26" s="41">
        <v>949.58441831369998</v>
      </c>
      <c r="F26" s="41">
        <v>8906.8760011989998</v>
      </c>
      <c r="G26" s="41">
        <v>0</v>
      </c>
      <c r="H26" s="41">
        <v>11613.275238794</v>
      </c>
    </row>
    <row r="27" spans="1:8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52</v>
      </c>
      <c r="D42" s="41">
        <v>1756.8148192816</v>
      </c>
      <c r="E42" s="41">
        <v>949.58441831369998</v>
      </c>
      <c r="F42" s="41">
        <v>8906.8760011989998</v>
      </c>
      <c r="G42" s="41">
        <v>0</v>
      </c>
      <c r="H42" s="41">
        <v>11613.275238794</v>
      </c>
    </row>
    <row r="43" spans="1:8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35.131068548050997</v>
      </c>
      <c r="E44" s="41">
        <v>18.977050421045998</v>
      </c>
      <c r="F44" s="41">
        <v>0</v>
      </c>
      <c r="G44" s="41">
        <v>0</v>
      </c>
      <c r="H44" s="41">
        <v>54.108118969096999</v>
      </c>
    </row>
    <row r="45" spans="1:8">
      <c r="A45" s="2"/>
      <c r="B45" s="33"/>
      <c r="C45" s="33" t="s">
        <v>56</v>
      </c>
      <c r="D45" s="41">
        <v>35.131068548050997</v>
      </c>
      <c r="E45" s="41">
        <v>18.977050421045998</v>
      </c>
      <c r="F45" s="41">
        <v>0</v>
      </c>
      <c r="G45" s="41">
        <v>0</v>
      </c>
      <c r="H45" s="41">
        <v>54.108118969096999</v>
      </c>
    </row>
    <row r="46" spans="1:8">
      <c r="A46" s="2"/>
      <c r="B46" s="33"/>
      <c r="C46" s="33" t="s">
        <v>57</v>
      </c>
      <c r="D46" s="41">
        <v>1791.9458878297</v>
      </c>
      <c r="E46" s="41">
        <v>968.56146873474995</v>
      </c>
      <c r="F46" s="41">
        <v>8906.8760011989998</v>
      </c>
      <c r="G46" s="41">
        <v>0</v>
      </c>
      <c r="H46" s="41">
        <v>11667.383357762999</v>
      </c>
    </row>
    <row r="47" spans="1:8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59</v>
      </c>
      <c r="C48" s="48" t="s">
        <v>60</v>
      </c>
      <c r="D48" s="41">
        <v>0</v>
      </c>
      <c r="E48" s="41">
        <v>0</v>
      </c>
      <c r="F48" s="41">
        <v>0</v>
      </c>
      <c r="G48" s="41">
        <v>315.02949266451998</v>
      </c>
      <c r="H48" s="41">
        <v>315.02949266451998</v>
      </c>
    </row>
    <row r="49" spans="1:8" ht="31.2">
      <c r="A49" s="2">
        <v>4</v>
      </c>
      <c r="B49" s="2" t="s">
        <v>61</v>
      </c>
      <c r="C49" s="48" t="s">
        <v>62</v>
      </c>
      <c r="D49" s="41">
        <v>46.78914635492</v>
      </c>
      <c r="E49" s="41">
        <v>25.302733894727002</v>
      </c>
      <c r="F49" s="41">
        <v>0</v>
      </c>
      <c r="G49" s="41">
        <v>0</v>
      </c>
      <c r="H49" s="41">
        <v>72.091880249647005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61.47936995909</v>
      </c>
      <c r="H50" s="41">
        <v>61.47936995909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30.844241731176002</v>
      </c>
      <c r="H51" s="41">
        <v>30.844241731176002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36.228914440178002</v>
      </c>
      <c r="H52" s="41">
        <v>36.228914440178002</v>
      </c>
    </row>
    <row r="53" spans="1:8">
      <c r="A53" s="2"/>
      <c r="B53" s="33"/>
      <c r="C53" s="33" t="s">
        <v>67</v>
      </c>
      <c r="D53" s="41">
        <v>46.78914635492</v>
      </c>
      <c r="E53" s="41">
        <v>25.302733894727002</v>
      </c>
      <c r="F53" s="41">
        <v>0</v>
      </c>
      <c r="G53" s="41">
        <v>443.58201879495999</v>
      </c>
      <c r="H53" s="41">
        <v>515.67389904461004</v>
      </c>
    </row>
    <row r="54" spans="1:8">
      <c r="A54" s="2"/>
      <c r="B54" s="33"/>
      <c r="C54" s="33" t="s">
        <v>68</v>
      </c>
      <c r="D54" s="41">
        <v>1838.7350341846</v>
      </c>
      <c r="E54" s="41">
        <v>993.86420262947001</v>
      </c>
      <c r="F54" s="41">
        <v>8906.8760011989998</v>
      </c>
      <c r="G54" s="41">
        <v>443.58201879495999</v>
      </c>
      <c r="H54" s="41">
        <v>12183.057256808001</v>
      </c>
    </row>
    <row r="55" spans="1:8" ht="31.5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71</v>
      </c>
      <c r="D58" s="41">
        <v>1838.7350341846</v>
      </c>
      <c r="E58" s="41">
        <v>993.86420262947001</v>
      </c>
      <c r="F58" s="41">
        <v>8906.8760011989998</v>
      </c>
      <c r="G58" s="41">
        <v>443.58201879495999</v>
      </c>
      <c r="H58" s="41">
        <v>12183.057256808001</v>
      </c>
    </row>
    <row r="59" spans="1:8" ht="157.5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3798.4422300064002</v>
      </c>
      <c r="H60" s="41">
        <v>3798.4422300064002</v>
      </c>
    </row>
    <row r="61" spans="1:8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3798.4422300064002</v>
      </c>
      <c r="H61" s="41">
        <v>3798.4422300064002</v>
      </c>
    </row>
    <row r="62" spans="1:8">
      <c r="A62" s="2"/>
      <c r="B62" s="33"/>
      <c r="C62" s="33" t="s">
        <v>76</v>
      </c>
      <c r="D62" s="41">
        <v>1838.7350341846</v>
      </c>
      <c r="E62" s="41">
        <v>993.86420262947001</v>
      </c>
      <c r="F62" s="41">
        <v>8906.8760011989998</v>
      </c>
      <c r="G62" s="41">
        <v>4242.0242488014001</v>
      </c>
      <c r="H62" s="41">
        <v>15981.499486814</v>
      </c>
    </row>
    <row r="63" spans="1:8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78</v>
      </c>
      <c r="C64" s="48" t="s">
        <v>79</v>
      </c>
      <c r="D64" s="41">
        <f>D62*3%</f>
        <v>55.162051025537998</v>
      </c>
      <c r="E64" s="41">
        <f>E62*3%</f>
        <v>29.8159260788841</v>
      </c>
      <c r="F64" s="41">
        <f>F62*3%</f>
        <v>267.20628003597</v>
      </c>
      <c r="G64" s="41">
        <f>G62*3%</f>
        <v>127.26072746404201</v>
      </c>
      <c r="H64" s="41">
        <f>SUM(D64:G64)</f>
        <v>479.44498460443401</v>
      </c>
    </row>
    <row r="65" spans="1:8">
      <c r="A65" s="2"/>
      <c r="B65" s="33"/>
      <c r="C65" s="33" t="s">
        <v>80</v>
      </c>
      <c r="D65" s="41">
        <f>D64</f>
        <v>55.162051025537998</v>
      </c>
      <c r="E65" s="41">
        <f>E64</f>
        <v>29.8159260788841</v>
      </c>
      <c r="F65" s="41">
        <f>F64</f>
        <v>267.20628003597</v>
      </c>
      <c r="G65" s="41">
        <f>G64</f>
        <v>127.26072746404201</v>
      </c>
      <c r="H65" s="41">
        <f>SUM(D65:G65)</f>
        <v>479.44498460443401</v>
      </c>
    </row>
    <row r="66" spans="1:8">
      <c r="A66" s="2"/>
      <c r="B66" s="33"/>
      <c r="C66" s="33" t="s">
        <v>81</v>
      </c>
      <c r="D66" s="41">
        <f>D65+D62</f>
        <v>1893.8970852101399</v>
      </c>
      <c r="E66" s="41">
        <f>E65+E62</f>
        <v>1023.68012870835</v>
      </c>
      <c r="F66" s="41">
        <f>F65+F62</f>
        <v>9174.0822812349707</v>
      </c>
      <c r="G66" s="41">
        <f>G65+G62</f>
        <v>4369.2849762654396</v>
      </c>
      <c r="H66" s="41">
        <f>SUM(D66:G66)</f>
        <v>16460.944471418901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83</v>
      </c>
      <c r="C68" s="48" t="s">
        <v>84</v>
      </c>
      <c r="D68" s="41">
        <f>D66*20%</f>
        <v>378.779417042028</v>
      </c>
      <c r="E68" s="41">
        <f>E66*20%</f>
        <v>204.736025741671</v>
      </c>
      <c r="F68" s="41">
        <f>F66*20%</f>
        <v>1834.8164562469899</v>
      </c>
      <c r="G68" s="41">
        <f>G66*20%</f>
        <v>873.85699525308803</v>
      </c>
      <c r="H68" s="41">
        <f>SUM(D68:G68)</f>
        <v>3292.18889428378</v>
      </c>
    </row>
    <row r="69" spans="1:8">
      <c r="A69" s="2"/>
      <c r="B69" s="33"/>
      <c r="C69" s="33" t="s">
        <v>85</v>
      </c>
      <c r="D69" s="41">
        <f>D68</f>
        <v>378.779417042028</v>
      </c>
      <c r="E69" s="41">
        <f>E68</f>
        <v>204.736025741671</v>
      </c>
      <c r="F69" s="41">
        <f>F68</f>
        <v>1834.8164562469899</v>
      </c>
      <c r="G69" s="41">
        <f>G68</f>
        <v>873.85699525308803</v>
      </c>
      <c r="H69" s="41">
        <f>SUM(D69:G69)</f>
        <v>3292.18889428378</v>
      </c>
    </row>
    <row r="70" spans="1:8">
      <c r="A70" s="2"/>
      <c r="B70" s="33"/>
      <c r="C70" s="33" t="s">
        <v>86</v>
      </c>
      <c r="D70" s="41">
        <f>D69+D66</f>
        <v>2272.6765022521699</v>
      </c>
      <c r="E70" s="41">
        <f>E69+E66</f>
        <v>1228.41615445003</v>
      </c>
      <c r="F70" s="41">
        <f>F69+F66</f>
        <v>11008.898737482001</v>
      </c>
      <c r="G70" s="41">
        <f>G69+G66</f>
        <v>5243.1419715185302</v>
      </c>
      <c r="H70" s="41">
        <f>SUM(D70:G70)</f>
        <v>19753.133365702699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137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1756.8148192816</v>
      </c>
      <c r="E13" s="32">
        <v>949.58441831369998</v>
      </c>
      <c r="F13" s="32">
        <v>8906.8760011989998</v>
      </c>
      <c r="G13" s="32">
        <v>0</v>
      </c>
      <c r="H13" s="32">
        <v>11613.275238794</v>
      </c>
      <c r="J13" s="20"/>
    </row>
    <row r="14" spans="1:14">
      <c r="A14" s="2"/>
      <c r="B14" s="33"/>
      <c r="C14" s="33" t="s">
        <v>95</v>
      </c>
      <c r="D14" s="32">
        <v>1756.8148192816</v>
      </c>
      <c r="E14" s="32">
        <v>949.58441831369998</v>
      </c>
      <c r="F14" s="32">
        <v>8906.8760011989998</v>
      </c>
      <c r="G14" s="32">
        <v>0</v>
      </c>
      <c r="H14" s="32">
        <v>11613.275238794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138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315.02949266451998</v>
      </c>
      <c r="H13" s="32">
        <v>315.02949266451998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315.02949266451998</v>
      </c>
      <c r="H14" s="32">
        <v>315.02949266451998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139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92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3798.4422300064002</v>
      </c>
      <c r="H13" s="32">
        <v>3798.4422300064002</v>
      </c>
      <c r="J13" s="20"/>
    </row>
    <row r="14" spans="1:14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3798.4422300064002</v>
      </c>
      <c r="H14" s="32">
        <v>3798.4422300064002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91</v>
      </c>
      <c r="B3" s="94"/>
      <c r="C3" s="11"/>
      <c r="D3" s="12">
        <v>11928.304731459</v>
      </c>
      <c r="E3" s="13"/>
      <c r="F3" s="13"/>
      <c r="G3" s="13"/>
      <c r="H3" s="14"/>
    </row>
    <row r="4" spans="1:8">
      <c r="A4" s="99" t="s">
        <v>110</v>
      </c>
      <c r="B4" s="15" t="s">
        <v>111</v>
      </c>
      <c r="C4" s="11"/>
      <c r="D4" s="12">
        <v>1756.8148192816</v>
      </c>
      <c r="E4" s="13"/>
      <c r="F4" s="13"/>
      <c r="G4" s="13"/>
      <c r="H4" s="14"/>
    </row>
    <row r="5" spans="1:8">
      <c r="A5" s="99"/>
      <c r="B5" s="15" t="s">
        <v>112</v>
      </c>
      <c r="C5" s="10"/>
      <c r="D5" s="12">
        <v>949.58441831369998</v>
      </c>
      <c r="E5" s="13"/>
      <c r="F5" s="13"/>
      <c r="G5" s="13"/>
      <c r="H5" s="16"/>
    </row>
    <row r="6" spans="1:8">
      <c r="A6" s="100"/>
      <c r="B6" s="15" t="s">
        <v>113</v>
      </c>
      <c r="C6" s="10"/>
      <c r="D6" s="12">
        <v>8906.8760011989998</v>
      </c>
      <c r="E6" s="13"/>
      <c r="F6" s="13"/>
      <c r="G6" s="13"/>
      <c r="H6" s="16"/>
    </row>
    <row r="7" spans="1:8">
      <c r="A7" s="100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5" t="s">
        <v>94</v>
      </c>
      <c r="B8" s="96"/>
      <c r="C8" s="99" t="s">
        <v>115</v>
      </c>
      <c r="D8" s="17">
        <v>11613.275238794</v>
      </c>
      <c r="E8" s="13">
        <v>5</v>
      </c>
      <c r="F8" s="13" t="s">
        <v>116</v>
      </c>
      <c r="G8" s="17">
        <v>2322.6550477588999</v>
      </c>
      <c r="H8" s="16"/>
    </row>
    <row r="9" spans="1:8">
      <c r="A9" s="101">
        <v>1</v>
      </c>
      <c r="B9" s="15" t="s">
        <v>111</v>
      </c>
      <c r="C9" s="99"/>
      <c r="D9" s="17">
        <v>1756.8148192816</v>
      </c>
      <c r="E9" s="13"/>
      <c r="F9" s="13"/>
      <c r="G9" s="13"/>
      <c r="H9" s="100" t="s">
        <v>40</v>
      </c>
    </row>
    <row r="10" spans="1:8">
      <c r="A10" s="99"/>
      <c r="B10" s="15" t="s">
        <v>112</v>
      </c>
      <c r="C10" s="99"/>
      <c r="D10" s="17">
        <v>949.58441831369998</v>
      </c>
      <c r="E10" s="13"/>
      <c r="F10" s="13"/>
      <c r="G10" s="13"/>
      <c r="H10" s="100"/>
    </row>
    <row r="11" spans="1:8">
      <c r="A11" s="99"/>
      <c r="B11" s="15" t="s">
        <v>113</v>
      </c>
      <c r="C11" s="99"/>
      <c r="D11" s="17">
        <v>8906.8760011989998</v>
      </c>
      <c r="E11" s="13"/>
      <c r="F11" s="13"/>
      <c r="G11" s="13"/>
      <c r="H11" s="100"/>
    </row>
    <row r="12" spans="1:8">
      <c r="A12" s="99"/>
      <c r="B12" s="15" t="s">
        <v>114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117</v>
      </c>
      <c r="B13" s="15" t="s">
        <v>111</v>
      </c>
      <c r="C13" s="10"/>
      <c r="D13" s="12">
        <v>1756.8148192816</v>
      </c>
      <c r="E13" s="13"/>
      <c r="F13" s="13"/>
      <c r="G13" s="13"/>
      <c r="H13" s="16"/>
    </row>
    <row r="14" spans="1:8">
      <c r="A14" s="99"/>
      <c r="B14" s="15" t="s">
        <v>112</v>
      </c>
      <c r="C14" s="10"/>
      <c r="D14" s="12">
        <v>949.58441831369998</v>
      </c>
      <c r="E14" s="13"/>
      <c r="F14" s="13"/>
      <c r="G14" s="13"/>
      <c r="H14" s="16"/>
    </row>
    <row r="15" spans="1:8">
      <c r="A15" s="99"/>
      <c r="B15" s="15" t="s">
        <v>113</v>
      </c>
      <c r="C15" s="10"/>
      <c r="D15" s="12">
        <v>8906.8760011989998</v>
      </c>
      <c r="E15" s="13"/>
      <c r="F15" s="13"/>
      <c r="G15" s="13"/>
      <c r="H15" s="16"/>
    </row>
    <row r="16" spans="1:8">
      <c r="A16" s="99"/>
      <c r="B16" s="15" t="s">
        <v>114</v>
      </c>
      <c r="C16" s="10"/>
      <c r="D16" s="12">
        <v>315.02949266451998</v>
      </c>
      <c r="E16" s="13"/>
      <c r="F16" s="13"/>
      <c r="G16" s="13"/>
      <c r="H16" s="16"/>
    </row>
    <row r="17" spans="1:8">
      <c r="A17" s="95" t="s">
        <v>98</v>
      </c>
      <c r="B17" s="96"/>
      <c r="C17" s="99" t="s">
        <v>115</v>
      </c>
      <c r="D17" s="17">
        <v>315.02949266451998</v>
      </c>
      <c r="E17" s="13">
        <v>5</v>
      </c>
      <c r="F17" s="13" t="s">
        <v>116</v>
      </c>
      <c r="G17" s="17">
        <v>63.005898532903998</v>
      </c>
      <c r="H17" s="16"/>
    </row>
    <row r="18" spans="1:8">
      <c r="A18" s="101">
        <v>1</v>
      </c>
      <c r="B18" s="15" t="s">
        <v>111</v>
      </c>
      <c r="C18" s="99"/>
      <c r="D18" s="17">
        <v>0</v>
      </c>
      <c r="E18" s="13"/>
      <c r="F18" s="13"/>
      <c r="G18" s="13"/>
      <c r="H18" s="100" t="s">
        <v>40</v>
      </c>
    </row>
    <row r="19" spans="1:8">
      <c r="A19" s="99"/>
      <c r="B19" s="15" t="s">
        <v>112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113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114</v>
      </c>
      <c r="C21" s="99"/>
      <c r="D21" s="17">
        <v>315.02949266451998</v>
      </c>
      <c r="E21" s="13"/>
      <c r="F21" s="13"/>
      <c r="G21" s="13"/>
      <c r="H21" s="100"/>
    </row>
    <row r="22" spans="1:8" ht="24.6">
      <c r="A22" s="97" t="s">
        <v>100</v>
      </c>
      <c r="B22" s="94"/>
      <c r="C22" s="10"/>
      <c r="D22" s="12">
        <v>3798.4422300064002</v>
      </c>
      <c r="E22" s="13"/>
      <c r="F22" s="13"/>
      <c r="G22" s="13"/>
      <c r="H22" s="16"/>
    </row>
    <row r="23" spans="1:8">
      <c r="A23" s="99" t="s">
        <v>118</v>
      </c>
      <c r="B23" s="15" t="s">
        <v>111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112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113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114</v>
      </c>
      <c r="C26" s="10"/>
      <c r="D26" s="12">
        <v>3798.4422300064002</v>
      </c>
      <c r="E26" s="13"/>
      <c r="F26" s="13"/>
      <c r="G26" s="13"/>
      <c r="H26" s="16"/>
    </row>
    <row r="27" spans="1:8">
      <c r="A27" s="95" t="s">
        <v>100</v>
      </c>
      <c r="B27" s="96"/>
      <c r="C27" s="99" t="s">
        <v>115</v>
      </c>
      <c r="D27" s="17">
        <v>3798.4422300064002</v>
      </c>
      <c r="E27" s="13">
        <v>5</v>
      </c>
      <c r="F27" s="13" t="s">
        <v>116</v>
      </c>
      <c r="G27" s="17">
        <v>759.68844600128</v>
      </c>
      <c r="H27" s="16"/>
    </row>
    <row r="28" spans="1:8">
      <c r="A28" s="101">
        <v>1</v>
      </c>
      <c r="B28" s="15" t="s">
        <v>111</v>
      </c>
      <c r="C28" s="99"/>
      <c r="D28" s="17">
        <v>0</v>
      </c>
      <c r="E28" s="13"/>
      <c r="F28" s="13"/>
      <c r="G28" s="13"/>
      <c r="H28" s="100" t="s">
        <v>40</v>
      </c>
    </row>
    <row r="29" spans="1:8">
      <c r="A29" s="99"/>
      <c r="B29" s="15" t="s">
        <v>112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113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114</v>
      </c>
      <c r="C31" s="99"/>
      <c r="D31" s="17">
        <v>3798.4422300064002</v>
      </c>
      <c r="E31" s="13"/>
      <c r="F31" s="13"/>
      <c r="G31" s="13"/>
      <c r="H31" s="100"/>
    </row>
    <row r="32" spans="1:8">
      <c r="A32" s="18"/>
      <c r="C32" s="18"/>
      <c r="D32" s="7"/>
      <c r="E32" s="7"/>
      <c r="F32" s="7"/>
      <c r="G32" s="7"/>
      <c r="H32" s="19"/>
    </row>
    <row r="34" spans="1:8">
      <c r="A34" s="98" t="s">
        <v>119</v>
      </c>
      <c r="B34" s="98"/>
      <c r="C34" s="98"/>
      <c r="D34" s="98"/>
      <c r="E34" s="98"/>
      <c r="F34" s="98"/>
      <c r="G34" s="98"/>
      <c r="H34" s="98"/>
    </row>
    <row r="35" spans="1:8">
      <c r="A35" s="98" t="s">
        <v>120</v>
      </c>
      <c r="B35" s="98"/>
      <c r="C35" s="98"/>
      <c r="D35" s="98"/>
      <c r="E35" s="98"/>
      <c r="F35" s="98"/>
      <c r="G35" s="98"/>
      <c r="H35" s="98"/>
    </row>
  </sheetData>
  <mergeCells count="19">
    <mergeCell ref="A34:H34"/>
    <mergeCell ref="A35:H35"/>
    <mergeCell ref="A4:A7"/>
    <mergeCell ref="A9:A12"/>
    <mergeCell ref="A13:A16"/>
    <mergeCell ref="A18:A21"/>
    <mergeCell ref="A23:A26"/>
    <mergeCell ref="A28:A31"/>
    <mergeCell ref="C8:C12"/>
    <mergeCell ref="C17:C21"/>
    <mergeCell ref="C27:C31"/>
    <mergeCell ref="H9:H12"/>
    <mergeCell ref="H18:H21"/>
    <mergeCell ref="H28:H31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121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122</v>
      </c>
      <c r="B3" s="2" t="s">
        <v>123</v>
      </c>
      <c r="C3" s="2" t="s">
        <v>124</v>
      </c>
      <c r="D3" s="2" t="s">
        <v>125</v>
      </c>
      <c r="E3" s="2" t="s">
        <v>126</v>
      </c>
      <c r="F3" s="2" t="s">
        <v>127</v>
      </c>
      <c r="G3" s="2" t="s">
        <v>128</v>
      </c>
      <c r="H3" s="2" t="s">
        <v>129</v>
      </c>
    </row>
    <row r="4" spans="1:8" ht="39" customHeight="1">
      <c r="A4" s="3" t="s">
        <v>130</v>
      </c>
      <c r="B4" s="4" t="s">
        <v>116</v>
      </c>
      <c r="C4" s="5">
        <v>10</v>
      </c>
      <c r="D4" s="5">
        <v>309.13724920471998</v>
      </c>
      <c r="E4" s="4">
        <v>6</v>
      </c>
      <c r="F4" s="3" t="s">
        <v>130</v>
      </c>
      <c r="G4" s="5">
        <v>3091.3724920472</v>
      </c>
      <c r="H4" s="6" t="s">
        <v>133</v>
      </c>
    </row>
    <row r="5" spans="1:8" ht="39" customHeight="1">
      <c r="A5" s="3" t="s">
        <v>131</v>
      </c>
      <c r="B5" s="4" t="s">
        <v>116</v>
      </c>
      <c r="C5" s="5">
        <v>20</v>
      </c>
      <c r="D5" s="5">
        <v>290.77405147249999</v>
      </c>
      <c r="E5" s="4">
        <v>6</v>
      </c>
      <c r="F5" s="3" t="s">
        <v>131</v>
      </c>
      <c r="G5" s="5">
        <v>5815.4810294500003</v>
      </c>
      <c r="H5" s="6" t="s">
        <v>134</v>
      </c>
    </row>
    <row r="6" spans="1:8" ht="39" hidden="1" customHeight="1">
      <c r="A6" s="3" t="s">
        <v>132</v>
      </c>
      <c r="B6" s="4" t="s">
        <v>116</v>
      </c>
      <c r="C6" s="5">
        <v>5</v>
      </c>
      <c r="D6" s="5">
        <v>241.87636138581999</v>
      </c>
      <c r="E6" s="4">
        <v>6</v>
      </c>
      <c r="F6" s="4"/>
      <c r="G6" s="5">
        <v>1209.3818069291001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509-02-01</vt:lpstr>
      <vt:lpstr>ОСР 509-09-01</vt:lpstr>
      <vt:lpstr>ОСР 509-12-01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0FC4353064104850A7B48D4649F65C29_12</vt:lpwstr>
  </property>
  <property fmtid="{D5CDD505-2E9C-101B-9397-08002B2CF9AE}" pid="3" name="KSOProductBuildVer">
    <vt:lpwstr>1049-12.2.0.20795</vt:lpwstr>
  </property>
</Properties>
</file>